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e Van der Meiren\Desktop\"/>
    </mc:Choice>
  </mc:AlternateContent>
  <xr:revisionPtr revIDLastSave="0" documentId="13_ncr:1_{ABBE161D-07D7-4FCF-9CC6-1A1FDAA25B7A}" xr6:coauthVersionLast="46" xr6:coauthVersionMax="46" xr10:uidLastSave="{00000000-0000-0000-0000-000000000000}"/>
  <bookViews>
    <workbookView xWindow="28680" yWindow="420" windowWidth="25440" windowHeight="15390" xr2:uid="{6D920649-CBFC-4062-BDF1-E087BE8B9584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20" i="1" s="1"/>
  <c r="AC6" i="1"/>
  <c r="AC4" i="1"/>
  <c r="Y6" i="1"/>
  <c r="Y5" i="1"/>
  <c r="Y4" i="1"/>
  <c r="W4" i="1"/>
  <c r="S6" i="1"/>
  <c r="Q6" i="1"/>
  <c r="Q5" i="1"/>
  <c r="O6" i="1"/>
  <c r="O5" i="1"/>
  <c r="O4" i="1"/>
  <c r="M6" i="1"/>
  <c r="M5" i="1"/>
  <c r="K6" i="1"/>
  <c r="K5" i="1"/>
  <c r="K4" i="1"/>
  <c r="I5" i="1"/>
  <c r="G6" i="1"/>
  <c r="D4" i="1"/>
  <c r="E4" i="1" s="1"/>
  <c r="F4" i="1"/>
  <c r="G4" i="1" s="1"/>
  <c r="D5" i="1"/>
  <c r="E5" i="1" s="1"/>
  <c r="F5" i="1"/>
  <c r="G5" i="1" s="1"/>
  <c r="D6" i="1"/>
  <c r="E6" i="1" s="1"/>
  <c r="F6" i="1"/>
  <c r="B5" i="1"/>
  <c r="C5" i="1" s="1"/>
  <c r="C14" i="1" s="1"/>
  <c r="E14" i="1" s="1"/>
  <c r="G14" i="1" s="1"/>
  <c r="B6" i="1"/>
  <c r="C6" i="1" s="1"/>
  <c r="C17" i="1" s="1"/>
  <c r="E17" i="1" s="1"/>
  <c r="G17" i="1" s="1"/>
  <c r="B4" i="1"/>
  <c r="C4" i="1" s="1"/>
  <c r="C21" i="1" s="1"/>
  <c r="E21" i="1" s="1"/>
  <c r="G21" i="1" s="1"/>
  <c r="I21" i="1" s="1"/>
  <c r="K21" i="1" s="1"/>
  <c r="M21" i="1" s="1"/>
  <c r="O21" i="1" s="1"/>
  <c r="Q21" i="1" s="1"/>
  <c r="S21" i="1" s="1"/>
  <c r="G20" i="1" l="1"/>
  <c r="I20" i="1" s="1"/>
  <c r="C19" i="1"/>
  <c r="E19" i="1" s="1"/>
  <c r="G19" i="1" s="1"/>
  <c r="C18" i="1"/>
  <c r="E18" i="1" s="1"/>
  <c r="G18" i="1" s="1"/>
  <c r="I18" i="1" s="1"/>
  <c r="K18" i="1" s="1"/>
  <c r="M18" i="1" s="1"/>
  <c r="O18" i="1" s="1"/>
  <c r="C16" i="1"/>
  <c r="E16" i="1" s="1"/>
  <c r="G16" i="1" s="1"/>
  <c r="C15" i="1"/>
  <c r="E15" i="1" s="1"/>
  <c r="G15" i="1" s="1"/>
  <c r="H4" i="1"/>
  <c r="I4" i="1" s="1"/>
  <c r="K20" i="1" l="1"/>
  <c r="M20" i="1" s="1"/>
  <c r="O20" i="1" s="1"/>
  <c r="Q20" i="1" s="1"/>
  <c r="I15" i="1"/>
  <c r="K15" i="1" s="1"/>
  <c r="H6" i="1"/>
  <c r="I6" i="1" s="1"/>
  <c r="H5" i="1"/>
  <c r="I14" i="1" l="1"/>
  <c r="K14" i="1" s="1"/>
  <c r="I16" i="1"/>
  <c r="K16" i="1" s="1"/>
  <c r="I17" i="1"/>
  <c r="K17" i="1" s="1"/>
  <c r="M17" i="1" s="1"/>
  <c r="I19" i="1"/>
  <c r="J4" i="1"/>
  <c r="J5" i="1"/>
  <c r="J6" i="1"/>
  <c r="O17" i="1" l="1"/>
  <c r="Q17" i="1" s="1"/>
  <c r="S17" i="1" s="1"/>
  <c r="U17" i="1" s="1"/>
  <c r="K19" i="1"/>
  <c r="M19" i="1" s="1"/>
  <c r="O19" i="1" s="1"/>
  <c r="L4" i="1"/>
  <c r="M4" i="1" s="1"/>
  <c r="L5" i="1"/>
  <c r="L6" i="1"/>
  <c r="M14" i="1" l="1"/>
  <c r="M16" i="1"/>
  <c r="M15" i="1"/>
  <c r="O15" i="1" s="1"/>
  <c r="Q15" i="1" s="1"/>
  <c r="S15" i="1" s="1"/>
  <c r="U15" i="1" s="1"/>
  <c r="N6" i="1"/>
  <c r="N4" i="1"/>
  <c r="N5" i="1"/>
  <c r="O16" i="1" l="1"/>
  <c r="Q16" i="1" s="1"/>
  <c r="O14" i="1"/>
  <c r="Q14" i="1" s="1"/>
  <c r="S14" i="1" s="1"/>
  <c r="U14" i="1" s="1"/>
  <c r="P6" i="1"/>
  <c r="P4" i="1"/>
  <c r="Q4" i="1" s="1"/>
  <c r="P5" i="1"/>
  <c r="Q18" i="1" l="1"/>
  <c r="Q19" i="1"/>
  <c r="S19" i="1" s="1"/>
  <c r="U19" i="1" s="1"/>
  <c r="R4" i="1"/>
  <c r="S4" i="1" s="1"/>
  <c r="S16" i="1" s="1"/>
  <c r="U16" i="1" s="1"/>
  <c r="R5" i="1"/>
  <c r="S5" i="1" s="1"/>
  <c r="S20" i="1" s="1"/>
  <c r="U20" i="1" s="1"/>
  <c r="R6" i="1"/>
  <c r="T6" i="1"/>
  <c r="U6" i="1" s="1"/>
  <c r="T5" i="1"/>
  <c r="U5" i="1" s="1"/>
  <c r="T4" i="1"/>
  <c r="U4" i="1" s="1"/>
  <c r="W20" i="1" l="1"/>
  <c r="Y20" i="1" s="1"/>
  <c r="AA20" i="1" s="1"/>
  <c r="U21" i="1"/>
  <c r="W21" i="1" s="1"/>
  <c r="Y21" i="1" s="1"/>
  <c r="AA21" i="1" s="1"/>
  <c r="AC21" i="1" s="1"/>
  <c r="S18" i="1"/>
  <c r="U18" i="1" s="1"/>
  <c r="W18" i="1" s="1"/>
  <c r="Y18" i="1" s="1"/>
  <c r="AA18" i="1" s="1"/>
  <c r="AC18" i="1" s="1"/>
  <c r="V4" i="1"/>
  <c r="V6" i="1"/>
  <c r="W6" i="1" s="1"/>
  <c r="W19" i="1" s="1"/>
  <c r="Y19" i="1" s="1"/>
  <c r="AA19" i="1" s="1"/>
  <c r="V5" i="1"/>
  <c r="W5" i="1" s="1"/>
  <c r="W17" i="1" s="1"/>
  <c r="Y17" i="1" s="1"/>
  <c r="AA17" i="1" s="1"/>
  <c r="W15" i="1" l="1"/>
  <c r="Y15" i="1" s="1"/>
  <c r="AA15" i="1" s="1"/>
  <c r="W16" i="1"/>
  <c r="Y16" i="1" s="1"/>
  <c r="AA16" i="1" s="1"/>
  <c r="W14" i="1"/>
  <c r="Y14" i="1" s="1"/>
  <c r="AA14" i="1" s="1"/>
  <c r="X5" i="1"/>
  <c r="X6" i="1"/>
  <c r="X4" i="1"/>
  <c r="Z5" i="1" l="1"/>
  <c r="AA5" i="1" s="1"/>
  <c r="Z4" i="1"/>
  <c r="AA4" i="1" s="1"/>
  <c r="AC14" i="1" s="1"/>
  <c r="Z6" i="1"/>
  <c r="AA6" i="1" s="1"/>
  <c r="AC16" i="1" l="1"/>
  <c r="AC20" i="1"/>
  <c r="AC19" i="1"/>
  <c r="AB6" i="1"/>
  <c r="AB5" i="1"/>
  <c r="AC5" i="1" s="1"/>
  <c r="AC17" i="1" s="1"/>
  <c r="AB4" i="1"/>
  <c r="AC15" i="1" l="1"/>
  <c r="AD4" i="1"/>
  <c r="AD5" i="1"/>
  <c r="AE5" i="1" s="1"/>
  <c r="AE17" i="1" s="1"/>
  <c r="AD6" i="1"/>
  <c r="AE6" i="1" s="1"/>
  <c r="AE19" i="1" s="1"/>
  <c r="AE16" i="1" l="1"/>
  <c r="AE20" i="1"/>
  <c r="AE15" i="1"/>
  <c r="AE4" i="1"/>
  <c r="AE18" i="1" l="1"/>
  <c r="AE21" i="1"/>
  <c r="AE14" i="1"/>
</calcChain>
</file>

<file path=xl/sharedStrings.xml><?xml version="1.0" encoding="utf-8"?>
<sst xmlns="http://schemas.openxmlformats.org/spreadsheetml/2006/main" count="74" uniqueCount="40">
  <si>
    <t>1 jaar gratis</t>
  </si>
  <si>
    <t>Rekenvelden</t>
  </si>
  <si>
    <t>Vraag 1.1</t>
  </si>
  <si>
    <t>Punten 1.1</t>
  </si>
  <si>
    <t>Vraag 1.2</t>
  </si>
  <si>
    <t>Punten 1.2</t>
  </si>
  <si>
    <t>Vraag 1.3</t>
  </si>
  <si>
    <t>Punten 1.3</t>
  </si>
  <si>
    <t>Vraag 2.1</t>
  </si>
  <si>
    <t>Punten 2.1</t>
  </si>
  <si>
    <t>Vraag 2.2</t>
  </si>
  <si>
    <t>Punten 2.2</t>
  </si>
  <si>
    <t>Vraag 2.3</t>
  </si>
  <si>
    <t>Punten 2.3</t>
  </si>
  <si>
    <t>Vraag 3.1</t>
  </si>
  <si>
    <t>Punten 3.1</t>
  </si>
  <si>
    <t>Vraag 3.2</t>
  </si>
  <si>
    <t>Punten 3.2</t>
  </si>
  <si>
    <t>Vraag 3.3</t>
  </si>
  <si>
    <t>Punten 3.3</t>
  </si>
  <si>
    <t>Vraag 4.1</t>
  </si>
  <si>
    <t>Punten 4.1</t>
  </si>
  <si>
    <t>Vraag 4.2</t>
  </si>
  <si>
    <t>Punten 4.2</t>
  </si>
  <si>
    <t>Vraag 4.3</t>
  </si>
  <si>
    <t>Punten 4.3</t>
  </si>
  <si>
    <t>Vraag 5.1</t>
  </si>
  <si>
    <t>Punten 5.1</t>
  </si>
  <si>
    <t>Vraag 5.2</t>
  </si>
  <si>
    <t>Punten 5.2</t>
  </si>
  <si>
    <t>Vraag 5.3</t>
  </si>
  <si>
    <t>Punten 5.3</t>
  </si>
  <si>
    <t>Blauw</t>
  </si>
  <si>
    <t>Geel</t>
  </si>
  <si>
    <t>Rood</t>
  </si>
  <si>
    <t>Namen</t>
  </si>
  <si>
    <t>Punten  1.2</t>
  </si>
  <si>
    <t>Punten  1.3</t>
  </si>
  <si>
    <t>Juist</t>
  </si>
  <si>
    <t>Fout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</si>
</sst>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AEA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5" borderId="2" xfId="0" applyFill="1" applyBorder="1"/>
    <xf numFmtId="0" fontId="0" fillId="5" borderId="12" xfId="0" applyFill="1" applyBorder="1"/>
    <xf numFmtId="0" fontId="0" fillId="4" borderId="3" xfId="0" applyFill="1" applyBorder="1"/>
    <xf numFmtId="0" fontId="0" fillId="3" borderId="3" xfId="0" applyFill="1" applyBorder="1"/>
    <xf numFmtId="0" fontId="0" fillId="5" borderId="1" xfId="0" applyFont="1" applyFill="1" applyBorder="1"/>
    <xf numFmtId="0" fontId="0" fillId="5" borderId="14" xfId="0" applyFont="1" applyFill="1" applyBorder="1"/>
    <xf numFmtId="0" fontId="0" fillId="6" borderId="3" xfId="0" applyFill="1" applyBorder="1"/>
    <xf numFmtId="0" fontId="0" fillId="7" borderId="9" xfId="0" applyFill="1" applyBorder="1"/>
    <xf numFmtId="0" fontId="0" fillId="7" borderId="11" xfId="0" applyFill="1" applyBorder="1"/>
    <xf numFmtId="0" fontId="0" fillId="6" borderId="0" xfId="0" applyFill="1"/>
    <xf numFmtId="0" fontId="0" fillId="8" borderId="1" xfId="0" applyFill="1" applyBorder="1"/>
    <xf numFmtId="0" fontId="0" fillId="7" borderId="1" xfId="0" applyFill="1" applyBorder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32"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78A77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E78A77"/>
      <color rgb="FFF1AE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B449F9-5C4C-48EE-86BA-A9E9236C0A8D}" name="Tabel1" displayName="Tabel1" ref="A13:AE21" totalsRowShown="0">
  <autoFilter ref="A13:AE21" xr:uid="{58F8126C-DE39-428B-A146-1ACEDF6833F4}"/>
  <sortState xmlns:xlrd2="http://schemas.microsoft.com/office/spreadsheetml/2017/richdata2" ref="A14:AE21">
    <sortCondition descending="1" ref="AE13:AE21"/>
  </sortState>
  <tableColumns count="31">
    <tableColumn id="1" xr3:uid="{3FE19BA9-6E4F-439B-A892-DCD9ABFFAC39}" name="Namen"/>
    <tableColumn id="2" xr3:uid="{CB39052E-4971-4C07-AEA2-7A02639FDE3C}" name="Vraag 1.1"/>
    <tableColumn id="3" xr3:uid="{49381440-7699-4881-9AC3-64AF34D8B594}" name="Punten 1.1" dataDxfId="31">
      <calculatedColumnFormula>LOOKUP(B14,$A$4:$A$6,C$4:C$6)</calculatedColumnFormula>
    </tableColumn>
    <tableColumn id="4" xr3:uid="{63834117-F568-424B-BAB4-D30CA15B4F18}" name="Vraag 1.2" dataDxfId="30"/>
    <tableColumn id="5" xr3:uid="{A30B1CD1-3A16-4F56-9D05-899EA597B7C2}" name="Punten  1.2" dataDxfId="29">
      <calculatedColumnFormula>C14+LOOKUP(D14,$A$4:$A$6,E$4:E$6)</calculatedColumnFormula>
    </tableColumn>
    <tableColumn id="6" xr3:uid="{5FB5E7C4-9FD3-4DC9-A814-CAA36E7BC90C}" name="Vraag 1.3" dataDxfId="28"/>
    <tableColumn id="7" xr3:uid="{F5FE247C-E147-4D17-BEA8-0427DBF79DB8}" name="Punten  1.3" dataDxfId="27">
      <calculatedColumnFormula>E14+LOOKUP(F14,$A$4:$A$6,G$4:G$6)</calculatedColumnFormula>
    </tableColumn>
    <tableColumn id="8" xr3:uid="{4A3D11D1-E54D-4D7B-BE99-F47BC647CC4B}" name="Vraag 2.1" dataDxfId="26"/>
    <tableColumn id="9" xr3:uid="{A5B1566D-2606-4DE6-809A-4435FD35CDD2}" name="Punten 2.1" dataDxfId="25">
      <calculatedColumnFormula>G14+LOOKUP(H14,$A$4:$A$6,I$4:I$6)</calculatedColumnFormula>
    </tableColumn>
    <tableColumn id="10" xr3:uid="{C7C2B349-6F19-495B-871B-D3962D5D742E}" name="Vraag 2.2" dataDxfId="24"/>
    <tableColumn id="11" xr3:uid="{16DBE269-A1F4-4F48-8E21-3E42D84F2A2C}" name="Punten 2.2" dataDxfId="23">
      <calculatedColumnFormula>I14+LOOKUP(J14,$A$4:$A$6,K$4:K$6)</calculatedColumnFormula>
    </tableColumn>
    <tableColumn id="12" xr3:uid="{962D64D0-7357-46E5-AE08-50D7F7E1467C}" name="Vraag 2.3" dataDxfId="22"/>
    <tableColumn id="13" xr3:uid="{09C1977F-DBD1-48D7-A7F7-D0C5F6CE1B71}" name="Punten 2.3" dataDxfId="21">
      <calculatedColumnFormula>K14+LOOKUP(L14,$A$4:$A$6,M$4:M$6)</calculatedColumnFormula>
    </tableColumn>
    <tableColumn id="14" xr3:uid="{C1E526D3-6E5A-4F2D-B20C-234F4C0886F5}" name="Vraag 3.1" dataDxfId="20"/>
    <tableColumn id="15" xr3:uid="{F7FA47C5-F651-4425-9E1A-B524D961F7F9}" name="Punten 3.1" dataDxfId="19">
      <calculatedColumnFormula>M14+LOOKUP(N14,$A$4:$A$6,O$4:O$6)</calculatedColumnFormula>
    </tableColumn>
    <tableColumn id="16" xr3:uid="{D20C691B-57E2-4869-A5BB-ACF35CEC82E4}" name="Vraag 3.2" dataDxfId="18"/>
    <tableColumn id="17" xr3:uid="{C3A25B34-D87C-4CF6-9703-AD6712D50760}" name="Punten 3.2" dataDxfId="17">
      <calculatedColumnFormula>O14+LOOKUP(P14,$A$4:$A$6,Q$4:Q$6)</calculatedColumnFormula>
    </tableColumn>
    <tableColumn id="18" xr3:uid="{1BD78A73-0686-4296-BA40-E1E81748257B}" name="Vraag 3.3" dataDxfId="16"/>
    <tableColumn id="19" xr3:uid="{FB1ECA7D-F79E-4772-9754-CD28A58A1AFB}" name="Punten 3.3" dataDxfId="15">
      <calculatedColumnFormula>Q14+LOOKUP(R14,$A$4:$A$6,S$4:S$6)</calculatedColumnFormula>
    </tableColumn>
    <tableColumn id="20" xr3:uid="{B6175E95-73C7-433F-AC93-64B892FD295D}" name="Vraag 4.1" dataDxfId="14"/>
    <tableColumn id="21" xr3:uid="{D60C89B2-F4FA-4AF9-ABEB-8BF6E48736B7}" name="Punten 4.1" dataDxfId="13">
      <calculatedColumnFormula>S14+LOOKUP(T14,$A$4:$A$6,U$4:U$6)</calculatedColumnFormula>
    </tableColumn>
    <tableColumn id="22" xr3:uid="{18E99358-2DE0-4417-A8A5-C4BEE6689700}" name="Vraag 4.2" dataDxfId="12"/>
    <tableColumn id="23" xr3:uid="{AE6F0213-3EC8-4AFF-BE24-A6353BAD7EE2}" name="Punten 4.2" dataDxfId="11">
      <calculatedColumnFormula>U14+LOOKUP(V14,$A$4:$A$6,W$4:W$6)</calculatedColumnFormula>
    </tableColumn>
    <tableColumn id="24" xr3:uid="{BEB9934C-BDEB-4A1D-AD2F-98C8B5859675}" name="Vraag 4.3" dataDxfId="10"/>
    <tableColumn id="25" xr3:uid="{CF291F6A-8614-4209-9D12-B7D5E807F726}" name="Punten 4.3" dataDxfId="9">
      <calculatedColumnFormula>W14+LOOKUP(X14,$A$4:$A$6,Y$4:Y$6)</calculatedColumnFormula>
    </tableColumn>
    <tableColumn id="26" xr3:uid="{21999565-290F-43E2-8BD2-FB27BA50E6B8}" name="Vraag 5.1" dataDxfId="8"/>
    <tableColumn id="27" xr3:uid="{494A7EFD-C40A-459A-8E55-62552456E67B}" name="Punten 5.1" dataDxfId="7">
      <calculatedColumnFormula>Y14+LOOKUP(Z14,$A$4:$A$6,AA$4:AA$6)</calculatedColumnFormula>
    </tableColumn>
    <tableColumn id="28" xr3:uid="{7225DD61-3BAF-4F17-8A02-DFB8E80A69D1}" name="Vraag 5.2" dataDxfId="6"/>
    <tableColumn id="29" xr3:uid="{910D1DD0-6A37-4D3E-935E-4008EDE65480}" name="Punten 5.2" dataDxfId="5">
      <calculatedColumnFormula>AA14+LOOKUP(AB14,$A$4:$A$6,AC$4:AC$6)</calculatedColumnFormula>
    </tableColumn>
    <tableColumn id="30" xr3:uid="{C4A9981E-6C5D-4082-BA6E-CB4B29448E9E}" name="Vraag 5.3" dataDxfId="4"/>
    <tableColumn id="31" xr3:uid="{54B8228F-B91E-49FB-BD1B-0E6A9D0B619A}" name="Punten 5.3" dataDxfId="3">
      <calculatedColumnFormula>AC14+LOOKUP(AD14,$A$4:$A$6,AE$4:AE$6)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76C2-6784-41F6-AEE1-B911277A673D}">
  <dimension ref="A1:AE21"/>
  <sheetViews>
    <sheetView tabSelected="1" workbookViewId="0">
      <selection activeCell="A25" sqref="A25"/>
    </sheetView>
  </sheetViews>
  <sheetFormatPr defaultRowHeight="14.4" x14ac:dyDescent="0.3"/>
  <cols>
    <col min="1" max="1" width="20" bestFit="1" customWidth="1"/>
    <col min="2" max="2" width="15.109375" bestFit="1" customWidth="1"/>
    <col min="3" max="3" width="12.33203125" bestFit="1" customWidth="1"/>
    <col min="4" max="4" width="11.109375" bestFit="1" customWidth="1"/>
    <col min="5" max="5" width="12.77734375" bestFit="1" customWidth="1"/>
    <col min="6" max="6" width="11.109375" bestFit="1" customWidth="1"/>
    <col min="7" max="7" width="12.77734375" bestFit="1" customWidth="1"/>
    <col min="8" max="8" width="11.109375" bestFit="1" customWidth="1"/>
    <col min="9" max="9" width="12.33203125" bestFit="1" customWidth="1"/>
    <col min="10" max="10" width="11.109375" bestFit="1" customWidth="1"/>
    <col min="11" max="11" width="12.33203125" bestFit="1" customWidth="1"/>
    <col min="12" max="12" width="11.109375" bestFit="1" customWidth="1"/>
    <col min="13" max="13" width="12.33203125" bestFit="1" customWidth="1"/>
    <col min="14" max="14" width="11.109375" bestFit="1" customWidth="1"/>
    <col min="15" max="15" width="12.33203125" bestFit="1" customWidth="1"/>
    <col min="16" max="16" width="11.109375" bestFit="1" customWidth="1"/>
    <col min="17" max="17" width="12.33203125" bestFit="1" customWidth="1"/>
    <col min="18" max="18" width="11.109375" bestFit="1" customWidth="1"/>
    <col min="19" max="19" width="12.33203125" bestFit="1" customWidth="1"/>
    <col min="20" max="20" width="11.109375" bestFit="1" customWidth="1"/>
    <col min="21" max="21" width="12.33203125" bestFit="1" customWidth="1"/>
    <col min="22" max="22" width="10.109375" customWidth="1"/>
    <col min="23" max="23" width="14" customWidth="1"/>
    <col min="24" max="24" width="10.109375" customWidth="1"/>
    <col min="25" max="25" width="14" customWidth="1"/>
    <col min="26" max="26" width="11.109375" bestFit="1" customWidth="1"/>
    <col min="27" max="27" width="12.33203125" bestFit="1" customWidth="1"/>
    <col min="28" max="28" width="11.109375" bestFit="1" customWidth="1"/>
    <col min="29" max="29" width="12.33203125" bestFit="1" customWidth="1"/>
    <col min="30" max="30" width="11.109375" bestFit="1" customWidth="1"/>
    <col min="31" max="31" width="12.33203125" bestFit="1" customWidth="1"/>
  </cols>
  <sheetData>
    <row r="1" spans="1:31" ht="33.6" x14ac:dyDescent="0.6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31" ht="15" thickBot="1" x14ac:dyDescent="0.35"/>
    <row r="3" spans="1:31" x14ac:dyDescent="0.3">
      <c r="A3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5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7" t="s">
        <v>19</v>
      </c>
      <c r="T3" s="5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7" t="s">
        <v>25</v>
      </c>
      <c r="Z3" s="5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7" t="s">
        <v>31</v>
      </c>
    </row>
    <row r="4" spans="1:31" x14ac:dyDescent="0.3">
      <c r="A4" t="s">
        <v>32</v>
      </c>
      <c r="B4" s="8">
        <f>COUNTIF(Tabel1[Vraag 1.1],$A4)</f>
        <v>0</v>
      </c>
      <c r="C4" s="9">
        <f>IF(C8=Blad2!$D$2,100/Blad1!B4,0)</f>
        <v>0</v>
      </c>
      <c r="D4" s="9">
        <f>COUNTIF(Tabel1[Vraag 1.2],$A4)</f>
        <v>0</v>
      </c>
      <c r="E4" s="9">
        <f>IF(E8=Blad2!$D$2,100/Blad1!D4,0)</f>
        <v>0</v>
      </c>
      <c r="F4" s="9">
        <f>COUNTIF(Tabel1[Vraag 1.3],$A4)</f>
        <v>0</v>
      </c>
      <c r="G4" s="10">
        <f>IF(G8=Blad2!$D$2,100/Blad1!F4,0)</f>
        <v>0</v>
      </c>
      <c r="H4" s="8">
        <f>COUNTIF(Tabel1[Vraag 2.1],$A4)</f>
        <v>0</v>
      </c>
      <c r="I4" s="9">
        <f>IF(I8=Blad2!$D$2,100/Blad1!H4,0)</f>
        <v>0</v>
      </c>
      <c r="J4" s="9">
        <f>COUNTIF(Tabel1[Vraag 2.2],$A4)</f>
        <v>0</v>
      </c>
      <c r="K4" s="9">
        <f>IF(K8=Blad2!$D$2,100/Blad1!J4,0)</f>
        <v>0</v>
      </c>
      <c r="L4" s="9">
        <f>COUNTIF(Tabel1[Vraag 2.3],$A4)</f>
        <v>0</v>
      </c>
      <c r="M4" s="10">
        <f>IF(M8=Blad2!$D$2,100/Blad1!L4,0)</f>
        <v>0</v>
      </c>
      <c r="N4" s="8">
        <f>COUNTIF(Tabel1[Vraag 3.1],$A4)</f>
        <v>0</v>
      </c>
      <c r="O4" s="9">
        <f>IF(O8=Blad2!$D$2,100/Blad1!N4,0)</f>
        <v>0</v>
      </c>
      <c r="P4" s="9">
        <f>COUNTIF(Tabel1[Vraag 3.2],$A4)</f>
        <v>0</v>
      </c>
      <c r="Q4" s="9">
        <f>IF(Q8=Blad2!$D$2,100/Blad1!P4,0)</f>
        <v>0</v>
      </c>
      <c r="R4" s="9">
        <f>COUNTIF(Tabel1[Vraag 3.3],$A4)</f>
        <v>0</v>
      </c>
      <c r="S4" s="10">
        <f>IF(S8=Blad2!$D$2,100/Blad1!R4,0)</f>
        <v>0</v>
      </c>
      <c r="T4" s="8">
        <f>COUNTIF(Tabel1[Vraag 4.1],$A4)</f>
        <v>0</v>
      </c>
      <c r="U4" s="9">
        <f>IF(U8=Blad2!$D$2,100/Blad1!T4,0)</f>
        <v>0</v>
      </c>
      <c r="V4" s="9">
        <f>COUNTIF(Tabel1[Vraag 4.2],$A4)</f>
        <v>0</v>
      </c>
      <c r="W4" s="9">
        <f>IF(W8=Blad2!$D$2,100/Blad1!V4,0)</f>
        <v>0</v>
      </c>
      <c r="X4" s="9">
        <f>COUNTIF(Tabel1[Vraag 4.3],$A4)</f>
        <v>0</v>
      </c>
      <c r="Y4" s="10">
        <f>IF(Y8=Blad2!$D$2,100/Blad1!X4,0)</f>
        <v>0</v>
      </c>
      <c r="Z4" s="8">
        <f>COUNTIF(Tabel1[Vraag 5.1],$A4)</f>
        <v>0</v>
      </c>
      <c r="AA4" s="9">
        <f>IF(AA8=Blad2!$D$2,100/Blad1!Z4,0)</f>
        <v>0</v>
      </c>
      <c r="AB4" s="9">
        <f>COUNTIF(Tabel1[Vraag 5.2],$A4)</f>
        <v>0</v>
      </c>
      <c r="AC4" s="9">
        <f>IF(AC8=Blad2!$D$2,100/Blad1!AB4,0)</f>
        <v>0</v>
      </c>
      <c r="AD4" s="9">
        <f>COUNTIF(Tabel1[Vraag 5.3],$A4)</f>
        <v>0</v>
      </c>
      <c r="AE4" s="10">
        <f>IF(AE8=Blad2!$D$2,100/Blad1!AD4,0)</f>
        <v>0</v>
      </c>
    </row>
    <row r="5" spans="1:31" x14ac:dyDescent="0.3">
      <c r="A5" t="s">
        <v>33</v>
      </c>
      <c r="B5" s="8">
        <f>COUNTIF(Tabel1[Vraag 1.1],$A5)</f>
        <v>0</v>
      </c>
      <c r="C5" s="9">
        <f>IF(C9=Blad2!$D$2,100/Blad1!B5,0)</f>
        <v>0</v>
      </c>
      <c r="D5" s="9">
        <f>COUNTIF(Tabel1[Vraag 1.2],$A5)</f>
        <v>0</v>
      </c>
      <c r="E5" s="9">
        <f>IF(E9=Blad2!$D$2,100/Blad1!D5,0)</f>
        <v>0</v>
      </c>
      <c r="F5" s="9">
        <f>COUNTIF(Tabel1[Vraag 1.3],$A5)</f>
        <v>0</v>
      </c>
      <c r="G5" s="10">
        <f>IF(G9=Blad2!$D$2,100/Blad1!F5,0)</f>
        <v>0</v>
      </c>
      <c r="H5" s="8">
        <f>COUNTIF(Tabel1[Vraag 2.1],$A5)</f>
        <v>0</v>
      </c>
      <c r="I5" s="9">
        <f>IF(I9=Blad2!$D$2,100/Blad1!H5,0)</f>
        <v>0</v>
      </c>
      <c r="J5" s="9">
        <f>COUNTIF(Tabel1[Vraag 2.2],$A5)</f>
        <v>0</v>
      </c>
      <c r="K5" s="9">
        <f>IF(K9=Blad2!$D$2,100/Blad1!J5,0)</f>
        <v>0</v>
      </c>
      <c r="L5" s="9">
        <f>COUNTIF(Tabel1[Vraag 2.3],$A5)</f>
        <v>0</v>
      </c>
      <c r="M5" s="10">
        <f>IF(M9=Blad2!$D$2,100/Blad1!L5,0)</f>
        <v>0</v>
      </c>
      <c r="N5" s="8">
        <f>COUNTIF(Tabel1[Vraag 3.1],$A5)</f>
        <v>0</v>
      </c>
      <c r="O5" s="9">
        <f>IF(O9=Blad2!$D$2,100/Blad1!N5,0)</f>
        <v>0</v>
      </c>
      <c r="P5" s="9">
        <f>COUNTIF(Tabel1[Vraag 3.2],$A5)</f>
        <v>0</v>
      </c>
      <c r="Q5" s="9">
        <f>IF(Q9=Blad2!$D$2,100/Blad1!P5,0)</f>
        <v>0</v>
      </c>
      <c r="R5" s="9">
        <f>COUNTIF(Tabel1[Vraag 3.3],$A5)</f>
        <v>0</v>
      </c>
      <c r="S5" s="10">
        <f>IF(S9=Blad2!$D$2,100/Blad1!R5,0)</f>
        <v>0</v>
      </c>
      <c r="T5" s="8">
        <f>COUNTIF(Tabel1[Vraag 4.1],$A5)</f>
        <v>0</v>
      </c>
      <c r="U5" s="9">
        <f>IF(U9=Blad2!$D$2,100/Blad1!T5,0)</f>
        <v>0</v>
      </c>
      <c r="V5" s="9">
        <f>COUNTIF(Tabel1[Vraag 4.2],$A5)</f>
        <v>0</v>
      </c>
      <c r="W5" s="9">
        <f>IF(W9=Blad2!$D$2,100/Blad1!V5,0)</f>
        <v>0</v>
      </c>
      <c r="X5" s="9">
        <f>COUNTIF(Tabel1[Vraag 4.3],$A5)</f>
        <v>0</v>
      </c>
      <c r="Y5" s="10">
        <f>IF(Y9=Blad2!$D$2,100/Blad1!X5,0)</f>
        <v>0</v>
      </c>
      <c r="Z5" s="8">
        <f>COUNTIF(Tabel1[Vraag 5.1],$A5)</f>
        <v>0</v>
      </c>
      <c r="AA5" s="9">
        <f>IF(AA9=Blad2!$D$2,100/Blad1!Z5,0)</f>
        <v>0</v>
      </c>
      <c r="AB5" s="9">
        <f>COUNTIF(Tabel1[Vraag 5.2],$A5)</f>
        <v>0</v>
      </c>
      <c r="AC5" s="9">
        <f>IF(AC9=Blad2!$D$2,100/Blad1!AB5,0)</f>
        <v>0</v>
      </c>
      <c r="AD5" s="9">
        <f>COUNTIF(Tabel1[Vraag 5.3],$A5)</f>
        <v>0</v>
      </c>
      <c r="AE5" s="10">
        <f>IF(AE9=Blad2!$D$2,100/Blad1!AD5,0)</f>
        <v>0</v>
      </c>
    </row>
    <row r="6" spans="1:31" x14ac:dyDescent="0.3">
      <c r="A6" t="s">
        <v>34</v>
      </c>
      <c r="B6" s="8">
        <f>COUNTIF(Tabel1[Vraag 1.1],$A6)</f>
        <v>0</v>
      </c>
      <c r="C6" s="9">
        <f>IF(C10=Blad2!$D$2,100/Blad1!B6,0)</f>
        <v>0</v>
      </c>
      <c r="D6" s="9">
        <f>COUNTIF(Tabel1[Vraag 1.2],$A6)</f>
        <v>0</v>
      </c>
      <c r="E6" s="9">
        <f>IF(E10=Blad2!$D$2,100/Blad1!D6,0)</f>
        <v>0</v>
      </c>
      <c r="F6" s="9">
        <f>COUNTIF(Tabel1[Vraag 1.3],$A6)</f>
        <v>0</v>
      </c>
      <c r="G6" s="10">
        <f>IF(G10=Blad2!$D$2,100/Blad1!F6,0)</f>
        <v>0</v>
      </c>
      <c r="H6" s="8">
        <f>COUNTIF(Tabel1[Vraag 2.1],$A6)</f>
        <v>0</v>
      </c>
      <c r="I6" s="9">
        <f>IF(I10=Blad2!$D$2,100/Blad1!H6,0)</f>
        <v>0</v>
      </c>
      <c r="J6" s="9">
        <f>COUNTIF(Tabel1[Vraag 2.2],$A6)</f>
        <v>0</v>
      </c>
      <c r="K6" s="9">
        <f>IF(K10=Blad2!$D$2,100/Blad1!J6,0)</f>
        <v>0</v>
      </c>
      <c r="L6" s="9">
        <f>COUNTIF(Tabel1[Vraag 2.3],$A6)</f>
        <v>0</v>
      </c>
      <c r="M6" s="10">
        <f>IF(M10=Blad2!$D$2,100/Blad1!L6,0)</f>
        <v>0</v>
      </c>
      <c r="N6" s="8">
        <f>COUNTIF(Tabel1[Vraag 3.1],$A6)</f>
        <v>0</v>
      </c>
      <c r="O6" s="9">
        <f>IF(O10=Blad2!$D$2,100/Blad1!N6,0)</f>
        <v>0</v>
      </c>
      <c r="P6" s="9">
        <f>COUNTIF(Tabel1[Vraag 3.2],$A6)</f>
        <v>0</v>
      </c>
      <c r="Q6" s="9">
        <f>IF(Q10=Blad2!$D$2,100/Blad1!P6,0)</f>
        <v>0</v>
      </c>
      <c r="R6" s="9">
        <f>COUNTIF(Tabel1[Vraag 3.3],$A6)</f>
        <v>0</v>
      </c>
      <c r="S6" s="10">
        <f>IF(S10=Blad2!$D$2,100/Blad1!R6,0)</f>
        <v>0</v>
      </c>
      <c r="T6" s="8">
        <f>COUNTIF(Tabel1[Vraag 4.1],$A6)</f>
        <v>0</v>
      </c>
      <c r="U6" s="9">
        <f>IF(U10=Blad2!$D$2,100/Blad1!T6,0)</f>
        <v>0</v>
      </c>
      <c r="V6" s="9">
        <f>COUNTIF(Tabel1[Vraag 4.2],$A6)</f>
        <v>0</v>
      </c>
      <c r="W6" s="9">
        <f>IF(W10=Blad2!$D$2,100/Blad1!V6,0)</f>
        <v>0</v>
      </c>
      <c r="X6" s="9">
        <f>COUNTIF(Tabel1[Vraag 4.3],$A6)</f>
        <v>0</v>
      </c>
      <c r="Y6" s="10">
        <f>IF(Y10=Blad2!$D$2,100/Blad1!X6,0)</f>
        <v>0</v>
      </c>
      <c r="Z6" s="8">
        <f>COUNTIF(Tabel1[Vraag 5.1],$A6)</f>
        <v>0</v>
      </c>
      <c r="AA6" s="9">
        <f>IF(AA10=Blad2!$D$2,100/Blad1!Z6,0)</f>
        <v>0</v>
      </c>
      <c r="AB6" s="9">
        <f>COUNTIF(Tabel1[Vraag 5.2],$A6)</f>
        <v>0</v>
      </c>
      <c r="AC6" s="9">
        <f>IF(AC10=Blad2!$D$2,100/Blad1!AB6,0)</f>
        <v>0</v>
      </c>
      <c r="AD6" s="9">
        <f>COUNTIF(Tabel1[Vraag 5.3],$A6)</f>
        <v>0</v>
      </c>
      <c r="AE6" s="10">
        <f>IF(AE10=Blad2!$D$2,100/Blad1!AD6,0)</f>
        <v>0</v>
      </c>
    </row>
    <row r="7" spans="1:31" x14ac:dyDescent="0.3">
      <c r="B7" s="8"/>
      <c r="C7" s="9"/>
      <c r="D7" s="9"/>
      <c r="E7" s="9"/>
      <c r="F7" s="9"/>
      <c r="G7" s="10"/>
      <c r="H7" s="8"/>
      <c r="I7" s="9"/>
      <c r="J7" s="9"/>
      <c r="K7" s="9"/>
      <c r="L7" s="9"/>
      <c r="M7" s="10"/>
      <c r="N7" s="8"/>
      <c r="O7" s="9"/>
      <c r="P7" s="9"/>
      <c r="Q7" s="9"/>
      <c r="R7" s="9"/>
      <c r="S7" s="10"/>
      <c r="T7" s="8"/>
      <c r="U7" s="9"/>
      <c r="V7" s="9"/>
      <c r="W7" s="9"/>
      <c r="X7" s="9"/>
      <c r="Y7" s="10"/>
      <c r="Z7" s="8"/>
      <c r="AA7" s="9"/>
      <c r="AB7" s="9"/>
      <c r="AC7" s="9"/>
      <c r="AD7" s="9"/>
      <c r="AE7" s="10"/>
    </row>
    <row r="8" spans="1:31" x14ac:dyDescent="0.3">
      <c r="A8" s="16" t="s">
        <v>32</v>
      </c>
      <c r="B8" s="24"/>
      <c r="C8" s="4"/>
      <c r="D8" s="18"/>
      <c r="E8" s="4"/>
      <c r="F8" s="14"/>
      <c r="G8" s="11"/>
      <c r="H8" s="21"/>
      <c r="I8" s="4"/>
      <c r="J8" s="14"/>
      <c r="K8" s="4"/>
      <c r="L8" s="14"/>
      <c r="M8" s="11"/>
      <c r="N8" s="21"/>
      <c r="O8" s="4"/>
      <c r="P8" s="14"/>
      <c r="Q8" s="4"/>
      <c r="R8" s="14"/>
      <c r="S8" s="11"/>
      <c r="T8" s="21"/>
      <c r="U8" s="4"/>
      <c r="V8" s="14"/>
      <c r="W8" s="4"/>
      <c r="X8" s="14"/>
      <c r="Y8" s="11"/>
      <c r="Z8" s="21"/>
      <c r="AA8" s="4"/>
      <c r="AB8" s="14"/>
      <c r="AC8" s="4"/>
      <c r="AD8" s="14"/>
      <c r="AE8" s="11"/>
    </row>
    <row r="9" spans="1:31" x14ac:dyDescent="0.3">
      <c r="A9" s="17" t="s">
        <v>33</v>
      </c>
      <c r="B9" s="25"/>
      <c r="C9" s="4"/>
      <c r="D9" s="18"/>
      <c r="E9" s="4"/>
      <c r="F9" s="14"/>
      <c r="G9" s="11"/>
      <c r="H9" s="21"/>
      <c r="I9" s="4"/>
      <c r="J9" s="14"/>
      <c r="K9" s="4"/>
      <c r="L9" s="14"/>
      <c r="M9" s="11"/>
      <c r="N9" s="21"/>
      <c r="O9" s="4"/>
      <c r="P9" s="14"/>
      <c r="Q9" s="4"/>
      <c r="R9" s="14"/>
      <c r="S9" s="11"/>
      <c r="T9" s="21"/>
      <c r="U9" s="4"/>
      <c r="V9" s="14"/>
      <c r="W9" s="4"/>
      <c r="X9" s="14"/>
      <c r="Y9" s="11"/>
      <c r="Z9" s="21"/>
      <c r="AA9" s="4"/>
      <c r="AB9" s="14"/>
      <c r="AC9" s="4"/>
      <c r="AD9" s="14"/>
      <c r="AE9" s="11"/>
    </row>
    <row r="10" spans="1:31" x14ac:dyDescent="0.3">
      <c r="A10" s="20" t="s">
        <v>34</v>
      </c>
      <c r="B10" s="24"/>
      <c r="C10" s="12"/>
      <c r="D10" s="19"/>
      <c r="E10" s="12"/>
      <c r="F10" s="15"/>
      <c r="G10" s="13"/>
      <c r="H10" s="22"/>
      <c r="I10" s="12"/>
      <c r="J10" s="15"/>
      <c r="K10" s="12"/>
      <c r="L10" s="15"/>
      <c r="M10" s="13"/>
      <c r="N10" s="22"/>
      <c r="O10" s="12"/>
      <c r="P10" s="15"/>
      <c r="Q10" s="12"/>
      <c r="R10" s="15"/>
      <c r="S10" s="13"/>
      <c r="T10" s="22"/>
      <c r="U10" s="12"/>
      <c r="V10" s="15"/>
      <c r="W10" s="12"/>
      <c r="X10" s="15"/>
      <c r="Y10" s="13"/>
      <c r="Z10" s="22"/>
      <c r="AA10" s="12"/>
      <c r="AB10" s="15"/>
      <c r="AC10" s="12"/>
      <c r="AD10" s="15"/>
      <c r="AE10" s="13"/>
    </row>
    <row r="13" spans="1:31" x14ac:dyDescent="0.3">
      <c r="A13" t="s">
        <v>35</v>
      </c>
      <c r="B13" t="s">
        <v>2</v>
      </c>
      <c r="C13" t="s">
        <v>3</v>
      </c>
      <c r="D13" t="s">
        <v>4</v>
      </c>
      <c r="E13" t="s">
        <v>36</v>
      </c>
      <c r="F13" t="s">
        <v>6</v>
      </c>
      <c r="G13" t="s">
        <v>37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  <c r="R13" t="s">
        <v>18</v>
      </c>
      <c r="S13" t="s">
        <v>19</v>
      </c>
      <c r="T13" t="s">
        <v>20</v>
      </c>
      <c r="U13" t="s">
        <v>21</v>
      </c>
      <c r="V13" t="s">
        <v>22</v>
      </c>
      <c r="W13" t="s">
        <v>23</v>
      </c>
      <c r="X13" t="s">
        <v>24</v>
      </c>
      <c r="Y13" t="s">
        <v>25</v>
      </c>
      <c r="Z13" t="s">
        <v>26</v>
      </c>
      <c r="AA13" t="s">
        <v>27</v>
      </c>
      <c r="AB13" t="s">
        <v>28</v>
      </c>
      <c r="AC13" t="s">
        <v>29</v>
      </c>
      <c r="AD13" t="s">
        <v>30</v>
      </c>
      <c r="AE13" t="s">
        <v>31</v>
      </c>
    </row>
    <row r="14" spans="1:31" x14ac:dyDescent="0.3">
      <c r="C14" s="3" t="e">
        <f t="shared" ref="C14:C21" si="0">LOOKUP(B14,$A$4:$A$6,C$4:C$6)</f>
        <v>#N/A</v>
      </c>
      <c r="D14" s="3"/>
      <c r="E14" s="3" t="e">
        <f t="shared" ref="E14:E21" si="1">C14+LOOKUP(D14,$A$4:$A$6,E$4:E$6)</f>
        <v>#N/A</v>
      </c>
      <c r="F14" s="3"/>
      <c r="G14" s="3" t="e">
        <f t="shared" ref="G14:G20" si="2">E14+LOOKUP(F14,$A$4:$A$6,G$4:G$6)</f>
        <v>#N/A</v>
      </c>
      <c r="H14" s="3"/>
      <c r="I14" s="3" t="e">
        <f t="shared" ref="I14:I21" si="3">G14+LOOKUP(H14,$A$4:$A$6,I$4:I$6)</f>
        <v>#N/A</v>
      </c>
      <c r="J14" s="3"/>
      <c r="K14" s="3" t="e">
        <f t="shared" ref="K14:K20" si="4">I14+LOOKUP(J14,$A$4:$A$6,K$4:K$6)</f>
        <v>#N/A</v>
      </c>
      <c r="L14" s="3"/>
      <c r="M14" s="3" t="e">
        <f t="shared" ref="M14:M21" si="5">K14+LOOKUP(L14,$A$4:$A$6,M$4:M$6)</f>
        <v>#N/A</v>
      </c>
      <c r="N14" s="3"/>
      <c r="O14" s="3" t="e">
        <f t="shared" ref="O14:O20" si="6">M14+LOOKUP(N14,$A$4:$A$6,O$4:O$6)</f>
        <v>#N/A</v>
      </c>
      <c r="P14" s="3"/>
      <c r="Q14" s="3" t="e">
        <f t="shared" ref="Q14:Q21" si="7">O14+LOOKUP(P14,$A$4:$A$6,Q$4:Q$6)</f>
        <v>#N/A</v>
      </c>
      <c r="R14" s="3"/>
      <c r="S14" s="3" t="e">
        <f t="shared" ref="S14:S21" si="8">Q14+LOOKUP(R14,$A$4:$A$6,S$4:S$6)</f>
        <v>#N/A</v>
      </c>
      <c r="T14" s="3"/>
      <c r="U14" s="3" t="e">
        <f t="shared" ref="U14:U20" si="9">S14+LOOKUP(T14,$A$4:$A$6,U$4:U$6)</f>
        <v>#N/A</v>
      </c>
      <c r="V14" s="3"/>
      <c r="W14" s="3" t="e">
        <f t="shared" ref="W14:W21" si="10">U14+LOOKUP(V14,$A$4:$A$6,W$4:W$6)</f>
        <v>#N/A</v>
      </c>
      <c r="X14" s="3"/>
      <c r="Y14" s="3" t="e">
        <f t="shared" ref="Y14:Y21" si="11">W14+LOOKUP(X14,$A$4:$A$6,Y$4:Y$6)</f>
        <v>#N/A</v>
      </c>
      <c r="Z14" s="3"/>
      <c r="AA14" s="3" t="e">
        <f>Y14+LOOKUP(Z14,$A$4:$A$6,AA$4:AA$6)</f>
        <v>#N/A</v>
      </c>
      <c r="AB14" s="3"/>
      <c r="AC14" s="3" t="e">
        <f t="shared" ref="AC14:AC21" si="12">AA14+LOOKUP(AB14,$A$4:$A$6,AC$4:AC$6)</f>
        <v>#N/A</v>
      </c>
      <c r="AD14" s="3"/>
      <c r="AE14" s="3" t="e">
        <f t="shared" ref="AE14:AE21" si="13">AC14+LOOKUP(AD14,$A$4:$A$6,AE$4:AE$6)</f>
        <v>#N/A</v>
      </c>
    </row>
    <row r="15" spans="1:31" x14ac:dyDescent="0.3">
      <c r="C15" s="3" t="e">
        <f t="shared" si="0"/>
        <v>#N/A</v>
      </c>
      <c r="D15" s="3"/>
      <c r="E15" s="3" t="e">
        <f t="shared" si="1"/>
        <v>#N/A</v>
      </c>
      <c r="F15" s="3"/>
      <c r="G15" s="3" t="e">
        <f t="shared" si="2"/>
        <v>#N/A</v>
      </c>
      <c r="H15" s="3"/>
      <c r="I15" s="3" t="e">
        <f t="shared" si="3"/>
        <v>#N/A</v>
      </c>
      <c r="J15" s="3"/>
      <c r="K15" s="3" t="e">
        <f t="shared" si="4"/>
        <v>#N/A</v>
      </c>
      <c r="L15" s="3"/>
      <c r="M15" s="3" t="e">
        <f t="shared" si="5"/>
        <v>#N/A</v>
      </c>
      <c r="N15" s="3"/>
      <c r="O15" s="3" t="e">
        <f t="shared" si="6"/>
        <v>#N/A</v>
      </c>
      <c r="P15" s="3"/>
      <c r="Q15" s="3" t="e">
        <f t="shared" si="7"/>
        <v>#N/A</v>
      </c>
      <c r="R15" s="3"/>
      <c r="S15" s="3" t="e">
        <f t="shared" si="8"/>
        <v>#N/A</v>
      </c>
      <c r="T15" s="3"/>
      <c r="U15" s="3" t="e">
        <f t="shared" si="9"/>
        <v>#N/A</v>
      </c>
      <c r="V15" s="3"/>
      <c r="W15" s="3" t="e">
        <f t="shared" si="10"/>
        <v>#N/A</v>
      </c>
      <c r="X15" s="3"/>
      <c r="Y15" s="3" t="e">
        <f t="shared" si="11"/>
        <v>#N/A</v>
      </c>
      <c r="Z15" s="3"/>
      <c r="AA15" s="3" t="e">
        <f t="shared" ref="AA15:AA21" si="14">Y15+LOOKUP(Z15,$A$4:$A$6,AA$4:AA$6)</f>
        <v>#N/A</v>
      </c>
      <c r="AB15" s="3"/>
      <c r="AC15" s="3" t="e">
        <f t="shared" si="12"/>
        <v>#N/A</v>
      </c>
      <c r="AD15" s="3"/>
      <c r="AE15" s="3" t="e">
        <f t="shared" si="13"/>
        <v>#N/A</v>
      </c>
    </row>
    <row r="16" spans="1:31" x14ac:dyDescent="0.3">
      <c r="C16" s="3" t="e">
        <f t="shared" si="0"/>
        <v>#N/A</v>
      </c>
      <c r="D16" s="3"/>
      <c r="E16" s="3" t="e">
        <f t="shared" si="1"/>
        <v>#N/A</v>
      </c>
      <c r="F16" s="3"/>
      <c r="G16" s="3" t="e">
        <f t="shared" si="2"/>
        <v>#N/A</v>
      </c>
      <c r="H16" s="3"/>
      <c r="I16" s="3" t="e">
        <f t="shared" si="3"/>
        <v>#N/A</v>
      </c>
      <c r="J16" s="3"/>
      <c r="K16" s="3" t="e">
        <f t="shared" si="4"/>
        <v>#N/A</v>
      </c>
      <c r="L16" s="3"/>
      <c r="M16" s="3" t="e">
        <f t="shared" si="5"/>
        <v>#N/A</v>
      </c>
      <c r="N16" s="3"/>
      <c r="O16" s="3" t="e">
        <f t="shared" si="6"/>
        <v>#N/A</v>
      </c>
      <c r="P16" s="3"/>
      <c r="Q16" s="3" t="e">
        <f t="shared" si="7"/>
        <v>#N/A</v>
      </c>
      <c r="R16" s="3"/>
      <c r="S16" s="3" t="e">
        <f t="shared" si="8"/>
        <v>#N/A</v>
      </c>
      <c r="T16" s="3"/>
      <c r="U16" s="3" t="e">
        <f t="shared" si="9"/>
        <v>#N/A</v>
      </c>
      <c r="V16" s="3"/>
      <c r="W16" s="3" t="e">
        <f t="shared" si="10"/>
        <v>#N/A</v>
      </c>
      <c r="X16" s="3"/>
      <c r="Y16" s="3" t="e">
        <f t="shared" si="11"/>
        <v>#N/A</v>
      </c>
      <c r="Z16" s="3"/>
      <c r="AA16" s="3" t="e">
        <f t="shared" si="14"/>
        <v>#N/A</v>
      </c>
      <c r="AB16" s="3"/>
      <c r="AC16" s="3" t="e">
        <f t="shared" si="12"/>
        <v>#N/A</v>
      </c>
      <c r="AD16" s="3"/>
      <c r="AE16" s="3" t="e">
        <f t="shared" si="13"/>
        <v>#N/A</v>
      </c>
    </row>
    <row r="17" spans="3:31" x14ac:dyDescent="0.3">
      <c r="C17" s="3" t="e">
        <f t="shared" si="0"/>
        <v>#N/A</v>
      </c>
      <c r="D17" s="3"/>
      <c r="E17" s="3" t="e">
        <f t="shared" si="1"/>
        <v>#N/A</v>
      </c>
      <c r="F17" s="3"/>
      <c r="G17" s="3" t="e">
        <f t="shared" si="2"/>
        <v>#N/A</v>
      </c>
      <c r="H17" s="3"/>
      <c r="I17" s="3" t="e">
        <f t="shared" si="3"/>
        <v>#N/A</v>
      </c>
      <c r="J17" s="3"/>
      <c r="K17" s="3" t="e">
        <f t="shared" si="4"/>
        <v>#N/A</v>
      </c>
      <c r="L17" s="3"/>
      <c r="M17" s="3" t="e">
        <f t="shared" si="5"/>
        <v>#N/A</v>
      </c>
      <c r="N17" s="3"/>
      <c r="O17" s="3" t="e">
        <f t="shared" si="6"/>
        <v>#N/A</v>
      </c>
      <c r="P17" s="3"/>
      <c r="Q17" s="3" t="e">
        <f t="shared" si="7"/>
        <v>#N/A</v>
      </c>
      <c r="R17" s="3"/>
      <c r="S17" s="3" t="e">
        <f t="shared" si="8"/>
        <v>#N/A</v>
      </c>
      <c r="T17" s="3"/>
      <c r="U17" s="3" t="e">
        <f t="shared" si="9"/>
        <v>#N/A</v>
      </c>
      <c r="V17" s="3"/>
      <c r="W17" s="3" t="e">
        <f t="shared" si="10"/>
        <v>#N/A</v>
      </c>
      <c r="X17" s="3"/>
      <c r="Y17" s="3" t="e">
        <f t="shared" si="11"/>
        <v>#N/A</v>
      </c>
      <c r="Z17" s="3"/>
      <c r="AA17" s="3" t="e">
        <f t="shared" si="14"/>
        <v>#N/A</v>
      </c>
      <c r="AB17" s="3"/>
      <c r="AC17" s="3" t="e">
        <f t="shared" si="12"/>
        <v>#N/A</v>
      </c>
      <c r="AD17" s="3"/>
      <c r="AE17" s="3" t="e">
        <f t="shared" si="13"/>
        <v>#N/A</v>
      </c>
    </row>
    <row r="18" spans="3:31" x14ac:dyDescent="0.3">
      <c r="C18" s="3" t="e">
        <f t="shared" si="0"/>
        <v>#N/A</v>
      </c>
      <c r="D18" s="3"/>
      <c r="E18" s="3" t="e">
        <f t="shared" si="1"/>
        <v>#N/A</v>
      </c>
      <c r="F18" s="3"/>
      <c r="G18" s="3" t="e">
        <f t="shared" si="2"/>
        <v>#N/A</v>
      </c>
      <c r="H18" s="3"/>
      <c r="I18" s="3" t="e">
        <f t="shared" si="3"/>
        <v>#N/A</v>
      </c>
      <c r="J18" s="3"/>
      <c r="K18" s="3" t="e">
        <f t="shared" si="4"/>
        <v>#N/A</v>
      </c>
      <c r="L18" s="3"/>
      <c r="M18" s="3" t="e">
        <f t="shared" si="5"/>
        <v>#N/A</v>
      </c>
      <c r="N18" s="3"/>
      <c r="O18" s="3" t="e">
        <f t="shared" si="6"/>
        <v>#N/A</v>
      </c>
      <c r="P18" s="3"/>
      <c r="Q18" s="3" t="e">
        <f t="shared" si="7"/>
        <v>#N/A</v>
      </c>
      <c r="R18" s="3"/>
      <c r="S18" s="3" t="e">
        <f t="shared" si="8"/>
        <v>#N/A</v>
      </c>
      <c r="T18" s="3"/>
      <c r="U18" s="3" t="e">
        <f t="shared" si="9"/>
        <v>#N/A</v>
      </c>
      <c r="V18" s="3"/>
      <c r="W18" s="3" t="e">
        <f t="shared" si="10"/>
        <v>#N/A</v>
      </c>
      <c r="X18" s="3"/>
      <c r="Y18" s="3" t="e">
        <f t="shared" si="11"/>
        <v>#N/A</v>
      </c>
      <c r="Z18" s="3"/>
      <c r="AA18" s="3" t="e">
        <f t="shared" si="14"/>
        <v>#N/A</v>
      </c>
      <c r="AB18" s="3"/>
      <c r="AC18" s="3" t="e">
        <f t="shared" si="12"/>
        <v>#N/A</v>
      </c>
      <c r="AD18" s="3"/>
      <c r="AE18" s="3" t="e">
        <f t="shared" si="13"/>
        <v>#N/A</v>
      </c>
    </row>
    <row r="19" spans="3:31" x14ac:dyDescent="0.3">
      <c r="C19" s="3" t="e">
        <f t="shared" si="0"/>
        <v>#N/A</v>
      </c>
      <c r="D19" s="3"/>
      <c r="E19" s="3" t="e">
        <f t="shared" si="1"/>
        <v>#N/A</v>
      </c>
      <c r="F19" s="3"/>
      <c r="G19" s="3" t="e">
        <f t="shared" si="2"/>
        <v>#N/A</v>
      </c>
      <c r="H19" s="3"/>
      <c r="I19" s="3" t="e">
        <f t="shared" si="3"/>
        <v>#N/A</v>
      </c>
      <c r="J19" s="3"/>
      <c r="K19" s="3" t="e">
        <f t="shared" si="4"/>
        <v>#N/A</v>
      </c>
      <c r="L19" s="3"/>
      <c r="M19" s="3" t="e">
        <f t="shared" si="5"/>
        <v>#N/A</v>
      </c>
      <c r="N19" s="3"/>
      <c r="O19" s="3" t="e">
        <f t="shared" si="6"/>
        <v>#N/A</v>
      </c>
      <c r="P19" s="3"/>
      <c r="Q19" s="3" t="e">
        <f t="shared" si="7"/>
        <v>#N/A</v>
      </c>
      <c r="R19" s="3"/>
      <c r="S19" s="3" t="e">
        <f t="shared" si="8"/>
        <v>#N/A</v>
      </c>
      <c r="T19" s="3"/>
      <c r="U19" s="3" t="e">
        <f t="shared" si="9"/>
        <v>#N/A</v>
      </c>
      <c r="V19" s="3"/>
      <c r="W19" s="3" t="e">
        <f t="shared" si="10"/>
        <v>#N/A</v>
      </c>
      <c r="X19" s="3"/>
      <c r="Y19" s="3" t="e">
        <f t="shared" si="11"/>
        <v>#N/A</v>
      </c>
      <c r="Z19" s="3"/>
      <c r="AA19" s="3" t="e">
        <f t="shared" si="14"/>
        <v>#N/A</v>
      </c>
      <c r="AB19" s="3"/>
      <c r="AC19" s="3" t="e">
        <f t="shared" si="12"/>
        <v>#N/A</v>
      </c>
      <c r="AD19" s="3"/>
      <c r="AE19" s="3" t="e">
        <f t="shared" si="13"/>
        <v>#N/A</v>
      </c>
    </row>
    <row r="20" spans="3:31" x14ac:dyDescent="0.3">
      <c r="C20" s="3" t="e">
        <f t="shared" si="0"/>
        <v>#N/A</v>
      </c>
      <c r="D20" s="3"/>
      <c r="E20" s="3" t="e">
        <f t="shared" si="1"/>
        <v>#N/A</v>
      </c>
      <c r="F20" s="3"/>
      <c r="G20" s="3" t="e">
        <f t="shared" si="2"/>
        <v>#N/A</v>
      </c>
      <c r="H20" s="3"/>
      <c r="I20" s="3" t="e">
        <f t="shared" si="3"/>
        <v>#N/A</v>
      </c>
      <c r="J20" s="3"/>
      <c r="K20" s="3" t="e">
        <f t="shared" si="4"/>
        <v>#N/A</v>
      </c>
      <c r="L20" s="3"/>
      <c r="M20" s="3" t="e">
        <f t="shared" si="5"/>
        <v>#N/A</v>
      </c>
      <c r="N20" s="3"/>
      <c r="O20" s="3" t="e">
        <f t="shared" si="6"/>
        <v>#N/A</v>
      </c>
      <c r="P20" s="3"/>
      <c r="Q20" s="3" t="e">
        <f t="shared" si="7"/>
        <v>#N/A</v>
      </c>
      <c r="R20" s="3"/>
      <c r="S20" s="3" t="e">
        <f t="shared" si="8"/>
        <v>#N/A</v>
      </c>
      <c r="T20" s="3"/>
      <c r="U20" s="3" t="e">
        <f t="shared" si="9"/>
        <v>#N/A</v>
      </c>
      <c r="V20" s="3"/>
      <c r="W20" s="3" t="e">
        <f t="shared" si="10"/>
        <v>#N/A</v>
      </c>
      <c r="X20" s="3"/>
      <c r="Y20" s="3" t="e">
        <f t="shared" si="11"/>
        <v>#N/A</v>
      </c>
      <c r="Z20" s="3"/>
      <c r="AA20" s="3" t="e">
        <f t="shared" si="14"/>
        <v>#N/A</v>
      </c>
      <c r="AB20" s="3"/>
      <c r="AC20" s="3" t="e">
        <f t="shared" si="12"/>
        <v>#N/A</v>
      </c>
      <c r="AD20" s="3"/>
      <c r="AE20" s="3" t="e">
        <f t="shared" si="13"/>
        <v>#N/A</v>
      </c>
    </row>
    <row r="21" spans="3:31" x14ac:dyDescent="0.3">
      <c r="C21" s="3" t="e">
        <f t="shared" si="0"/>
        <v>#N/A</v>
      </c>
      <c r="D21" s="3"/>
      <c r="E21" s="3" t="e">
        <f t="shared" si="1"/>
        <v>#N/A</v>
      </c>
      <c r="F21" s="3"/>
      <c r="G21" s="3" t="e">
        <f>E21+LOOKUP(F21,$A$4:$A$6,G$4:G$6)</f>
        <v>#N/A</v>
      </c>
      <c r="H21" s="3"/>
      <c r="I21" s="3" t="e">
        <f t="shared" si="3"/>
        <v>#N/A</v>
      </c>
      <c r="J21" s="3"/>
      <c r="K21" s="3" t="e">
        <f>I21+LOOKUP(J21,$A$4:$A$6,K$4:K$6)</f>
        <v>#N/A</v>
      </c>
      <c r="L21" s="3"/>
      <c r="M21" s="3" t="e">
        <f t="shared" si="5"/>
        <v>#N/A</v>
      </c>
      <c r="N21" s="3"/>
      <c r="O21" s="3" t="e">
        <f>M21+LOOKUP(N21,$A$4:$A$6,O$4:O$6)</f>
        <v>#N/A</v>
      </c>
      <c r="P21" s="3"/>
      <c r="Q21" s="3" t="e">
        <f t="shared" si="7"/>
        <v>#N/A</v>
      </c>
      <c r="R21" s="3"/>
      <c r="S21" s="3" t="e">
        <f t="shared" si="8"/>
        <v>#N/A</v>
      </c>
      <c r="T21" s="3"/>
      <c r="U21" s="3" t="e">
        <f>S21+LOOKUP(T21,$A$4:$A$6,U$4:U$6)</f>
        <v>#N/A</v>
      </c>
      <c r="V21" s="3"/>
      <c r="W21" s="3" t="e">
        <f t="shared" si="10"/>
        <v>#N/A</v>
      </c>
      <c r="X21" s="3"/>
      <c r="Y21" s="3" t="e">
        <f t="shared" si="11"/>
        <v>#N/A</v>
      </c>
      <c r="Z21" s="3"/>
      <c r="AA21" s="3" t="e">
        <f t="shared" si="14"/>
        <v>#N/A</v>
      </c>
      <c r="AB21" s="3"/>
      <c r="AC21" s="3" t="e">
        <f t="shared" si="12"/>
        <v>#N/A</v>
      </c>
      <c r="AD21" s="3"/>
      <c r="AE21" s="3" t="e">
        <f t="shared" si="13"/>
        <v>#N/A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F048CA69-280E-4CAD-B99D-DE1F124B451A}">
            <xm:f>Blad2!$B$4</xm:f>
            <x14:dxf>
              <fill>
                <patternFill>
                  <bgColor rgb="FFE78A77"/>
                </patternFill>
              </fill>
            </x14:dxf>
          </x14:cfRule>
          <x14:cfRule type="cellIs" priority="5" operator="equal" id="{B960267F-C04E-4363-A709-FF4C66FFA40A}">
            <xm:f>Blad2!$B$3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" operator="equal" id="{F2E424A2-C916-4B99-8182-77EEE1248773}">
            <xm:f>Blad2!$B$2</xm:f>
            <x14:dxf>
              <fill>
                <patternFill>
                  <bgColor theme="4" tint="0.39994506668294322"/>
                </patternFill>
              </fill>
            </x14:dxf>
          </x14:cfRule>
          <xm:sqref>B14:AE21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B51BFF-42B4-475A-8BE5-7E6A17063C99}">
          <x14:formula1>
            <xm:f>Blad2!$D$2:$D$3</xm:f>
          </x14:formula1>
          <xm:sqref>AE8:AE10 E8:E10 G8:G10 I8:I10 K8:K10 M8:M10 O8:O10 Q8:Q10 S8:S10 U8:U10 W8:W10 Y8:Y10 AA8:AA10 AC8:AC10 C8:C10</xm:sqref>
        </x14:dataValidation>
        <x14:dataValidation type="list" allowBlank="1" showInputMessage="1" showErrorMessage="1" xr:uid="{3387BC47-071D-4A98-92AD-781E1F0B0CE5}">
          <x14:formula1>
            <xm:f>Blad2!$B$2:$B$4</xm:f>
          </x14:formula1>
          <xm:sqref>B14:B21 F14:F21 J14:J21 AD14:AD21 AB14:AB21 Z14:Z21 X14:X21 V14:V21 T14:T21 R14:R21 L14:L21 N14:N21 P14:P21 H14:H21 D14:D21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CEEF-4912-4EA5-82EE-4D7950DA19C8}">
  <dimension ref="B2:D4"/>
  <sheetViews>
    <sheetView workbookViewId="0">
      <selection activeCell="B4" sqref="B4"/>
    </sheetView>
  </sheetViews>
  <sheetFormatPr defaultRowHeight="14.4" x14ac:dyDescent="0.3"/>
  <sheetData>
    <row r="2" spans="2:4" x14ac:dyDescent="0.3">
      <c r="B2" s="1" t="s">
        <v>32</v>
      </c>
      <c r="D2" t="s">
        <v>38</v>
      </c>
    </row>
    <row r="3" spans="2:4" x14ac:dyDescent="0.3">
      <c r="B3" s="2" t="s">
        <v>33</v>
      </c>
      <c r="D3" t="s">
        <v>39</v>
      </c>
    </row>
    <row r="4" spans="2:4" x14ac:dyDescent="0.3">
      <c r="B4" s="23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B822B599B4748AF072626B194A937" ma:contentTypeVersion="12" ma:contentTypeDescription="Een nieuw document maken." ma:contentTypeScope="" ma:versionID="b060a03badb9060c4b73da6711d13aea">
  <xsd:schema xmlns:xsd="http://www.w3.org/2001/XMLSchema" xmlns:xs="http://www.w3.org/2001/XMLSchema" xmlns:p="http://schemas.microsoft.com/office/2006/metadata/properties" xmlns:ns2="89a071a3-10d4-4496-8a36-1d260525197c" xmlns:ns3="bb27e77f-4191-4f58-aba3-90d537dbcb91" xmlns:ns4="d2302a09-a8df-4d18-9123-4364e0b838da" targetNamespace="http://schemas.microsoft.com/office/2006/metadata/properties" ma:root="true" ma:fieldsID="95f2cc49d727cacb9802e4b58e29d118" ns2:_="" ns3:_="" ns4:_="">
    <xsd:import namespace="89a071a3-10d4-4496-8a36-1d260525197c"/>
    <xsd:import namespace="bb27e77f-4191-4f58-aba3-90d537dbcb91"/>
    <xsd:import namespace="d2302a09-a8df-4d18-9123-4364e0b838d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I_Categorie" minOccurs="0"/>
                <xsd:element ref="ns2:Type_x0020_document" minOccurs="0"/>
                <xsd:element ref="ns2:Archiveren" minOccurs="0"/>
                <xsd:element ref="ns2:Beschikbaar_x0020_voor_x0020_VW_x0027_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2:_dlc_DocId" minOccurs="0"/>
                <xsd:element ref="ns2:_dlc_DocIdUrl" minOccurs="0"/>
                <xsd:element ref="ns2:_dlc_DocIdPersistId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71a3-10d4-4496-8a36-1d260525197c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Werkjaar" ma:default="2020-2021" ma:format="Dropdown" ma:internalName="Jaar">
      <xsd:simpleType>
        <xsd:restriction base="dms:Choice">
          <xsd:enumeration value="Tijdloze documenten"/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15-2016"/>
          <xsd:enumeration value="2014-2015"/>
          <xsd:enumeration value="2013-2014"/>
          <xsd:enumeration value="2012-2013"/>
          <xsd:enumeration value="2011-2012"/>
          <xsd:enumeration value="2010-2011"/>
          <xsd:enumeration value="2009-2010"/>
          <xsd:enumeration value="2008-2009"/>
          <xsd:enumeration value="2007-2008"/>
          <xsd:enumeration value="2006-2007"/>
          <xsd:enumeration value="2005-2006"/>
          <xsd:enumeration value="2004-2005"/>
          <xsd:enumeration value="2003-2004"/>
          <xsd:enumeration value="2002-2003"/>
          <xsd:enumeration value="2001-2002"/>
          <xsd:enumeration value="2000-2001"/>
          <xsd:enumeration value="1999-2000"/>
          <xsd:enumeration value="1998-1999"/>
          <xsd:enumeration value="1997-1998"/>
          <xsd:enumeration value="1996-1997"/>
          <xsd:enumeration value="1995-1996"/>
          <xsd:enumeration value="1994-1995"/>
          <xsd:enumeration value="1993-1994"/>
          <xsd:enumeration value="1992-1993"/>
          <xsd:enumeration value="1991-1992"/>
          <xsd:enumeration value="1990-1991"/>
        </xsd:restriction>
      </xsd:simpleType>
    </xsd:element>
    <xsd:element name="I_Categorie" ma:index="9" nillable="true" ma:displayName="Categorie (I)" ma:format="Dropdown" ma:internalName="I_Categorie">
      <xsd:simpleType>
        <xsd:restriction base="dms:Choice">
          <xsd:enumeration value="Administratie"/>
          <xsd:enumeration value="Financieel"/>
          <xsd:enumeration value="Coördinatie"/>
          <xsd:enumeration value="Kern"/>
          <xsd:enumeration value="Promotie"/>
          <xsd:enumeration value="Logistiek"/>
          <xsd:enumeration value="Materiaal"/>
          <xsd:enumeration value="Animatie"/>
          <xsd:enumeration value="Activiteiten"/>
          <xsd:enumeration value="Catering"/>
          <xsd:enumeration value="Deelnemers"/>
          <xsd:enumeration value="Medewerkers"/>
          <xsd:enumeration value="Internationaal"/>
          <xsd:enumeration value="Evaluatie"/>
        </xsd:restriction>
      </xsd:simpleType>
    </xsd:element>
    <xsd:element name="Type_x0020_document" ma:index="10" nillable="true" ma:displayName="Type document" ma:format="Dropdown" ma:internalName="Type_x0020_document">
      <xsd:simpleType>
        <xsd:restriction base="dms:Choice">
          <xsd:enumeration value="Verslag"/>
          <xsd:enumeration value="Nota"/>
          <xsd:enumeration value="Document"/>
          <xsd:enumeration value="Uitnodiging"/>
          <xsd:enumeration value="Brief"/>
          <xsd:enumeration value="Voorbeeld"/>
          <xsd:enumeration value="Promotiemateriaal"/>
          <xsd:enumeration value="Blok"/>
        </xsd:restriction>
      </xsd:simpleType>
    </xsd:element>
    <xsd:element name="Archiveren" ma:index="11" nillable="true" ma:displayName="Archiveren" ma:default="Nee" ma:description="Aanvinken als het document mag gearchiveerd worden" ma:format="RadioButtons" ma:internalName="Archiveren">
      <xsd:simpleType>
        <xsd:restriction base="dms:Choice">
          <xsd:enumeration value="Nee"/>
          <xsd:enumeration value="Ja"/>
        </xsd:restriction>
      </xsd:simpleType>
    </xsd:element>
    <xsd:element name="Beschikbaar_x0020_voor_x0020_VW_x0027_s" ma:index="12" nillable="true" ma:displayName="Beschikbaar voor VW's" ma:default="1" ma:internalName="Beschikbaar_x0020_voor_x0020_VW_x0027_s">
      <xsd:simpleType>
        <xsd:restriction base="dms:Boolean"/>
      </xsd:simpleType>
    </xsd:element>
    <xsd:element name="_dlc_DocId" ma:index="1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7e77f-4191-4f58-aba3-90d537dbcb9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02a09-a8df-4d18-9123-4364e0b83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_Categorie xmlns="89a071a3-10d4-4496-8a36-1d260525197c">Animatie</I_Categorie>
    <Type_x0020_document xmlns="89a071a3-10d4-4496-8a36-1d260525197c">Document</Type_x0020_document>
    <Beschikbaar_x0020_voor_x0020_VW_x0027_s xmlns="89a071a3-10d4-4496-8a36-1d260525197c">true</Beschikbaar_x0020_voor_x0020_VW_x0027_s>
    <Jaar xmlns="89a071a3-10d4-4496-8a36-1d260525197c">2020-2021</Jaar>
    <Archiveren xmlns="89a071a3-10d4-4496-8a36-1d260525197c">Nee</Archiveren>
    <_dlc_DocId xmlns="89a071a3-10d4-4496-8a36-1d260525197c">UA6Y2ZCSCTAP-1721119960-61</_dlc_DocId>
    <_dlc_DocIdUrl xmlns="89a071a3-10d4-4496-8a36-1d260525197c">
      <Url>https://klj.sharepoint.com/teamKLJ/initiatieven/vlaamsbrabantseinitiatieven/_layouts/15/DocIdRedir.aspx?ID=UA6Y2ZCSCTAP-1721119960-61</Url>
      <Description>UA6Y2ZCSCTAP-1721119960-61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834D97-69D3-4ADA-96DE-1D826CD3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071a3-10d4-4496-8a36-1d260525197c"/>
    <ds:schemaRef ds:uri="bb27e77f-4191-4f58-aba3-90d537dbcb91"/>
    <ds:schemaRef ds:uri="d2302a09-a8df-4d18-9123-4364e0b83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37AAC-F058-4D8F-AB04-84F728E431EA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d2302a09-a8df-4d18-9123-4364e0b838da"/>
    <ds:schemaRef ds:uri="bb27e77f-4191-4f58-aba3-90d537dbcb91"/>
    <ds:schemaRef ds:uri="89a071a3-10d4-4496-8a36-1d26052519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2C5B4F-0542-4A8A-AA0D-5E53C1A2BC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BAF65B-A269-4F36-A538-D7153786A4F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Malfliet</dc:creator>
  <cp:keywords/>
  <dc:description/>
  <cp:lastModifiedBy>Nelle Van der Meiren</cp:lastModifiedBy>
  <cp:revision/>
  <dcterms:created xsi:type="dcterms:W3CDTF">2021-01-26T19:13:43Z</dcterms:created>
  <dcterms:modified xsi:type="dcterms:W3CDTF">2021-02-01T14:40:22Z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0x0101004B3B822B599B4748AF072626B194A937</vt:lpwstr>
  </property>
  <property fmtid="{D5CDD505-2E9C-101B-9397-08002B2CF9AE}" pid="3" name="_dlc_DocIdItemGuid">
    <vt:lpwstr>8eae3df2-5d10-491b-a0ba-d4e5637fd3ac</vt:lpwstr>
  </property>
</Properties>
</file>